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hco\Desktop\Updated Essential Variable checklists\"/>
    </mc:Choice>
  </mc:AlternateContent>
  <bookViews>
    <workbookView xWindow="0" yWindow="0" windowWidth="23040" windowHeight="11400"/>
  </bookViews>
  <sheets>
    <sheet name="WPS" sheetId="1" r:id="rId1"/>
    <sheet name="Drop Down List" sheetId="2" state="hidden" r:id="rId2"/>
  </sheets>
  <externalReferences>
    <externalReference r:id="rId3"/>
  </externalReferences>
  <definedNames>
    <definedName name="_xlnm.Print_Area" localSheetId="0">WPS!$A$1:$F$88</definedName>
    <definedName name="Type">'[1]Drop Down List'!$D$1:$D$5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E59" i="1"/>
  <c r="E44" i="1"/>
  <c r="E31" i="1"/>
  <c r="E35" i="1"/>
  <c r="E24" i="1"/>
  <c r="E20" i="1"/>
  <c r="E15" i="1"/>
  <c r="F67" i="1" l="1"/>
  <c r="F66" i="1"/>
  <c r="F62" i="1"/>
  <c r="F61" i="1"/>
  <c r="F47" i="1"/>
  <c r="F46" i="1"/>
  <c r="F38" i="1"/>
  <c r="F37" i="1"/>
  <c r="F34" i="1"/>
  <c r="F33" i="1"/>
  <c r="F27" i="1"/>
  <c r="F26" i="1"/>
  <c r="F23" i="1"/>
  <c r="F22" i="1"/>
  <c r="F17" i="1"/>
  <c r="F18" i="1"/>
  <c r="B2" i="1" l="1"/>
</calcChain>
</file>

<file path=xl/sharedStrings.xml><?xml version="1.0" encoding="utf-8"?>
<sst xmlns="http://schemas.openxmlformats.org/spreadsheetml/2006/main" count="117" uniqueCount="89">
  <si>
    <t>Item</t>
  </si>
  <si>
    <t>Comment</t>
  </si>
  <si>
    <t>Acceptable</t>
  </si>
  <si>
    <t>Unacceptable</t>
  </si>
  <si>
    <t>N/A</t>
  </si>
  <si>
    <t>XXXX, Rev. DD</t>
  </si>
  <si>
    <t xml:space="preserve">WWWW, Rev. </t>
  </si>
  <si>
    <t xml:space="preserve">YYYY, Rev. </t>
  </si>
  <si>
    <r>
      <t xml:space="preserve">Previous Review Date(s), </t>
    </r>
    <r>
      <rPr>
        <sz val="8"/>
        <color rgb="FF000000"/>
        <rFont val="Arial"/>
        <family val="2"/>
      </rPr>
      <t>if applicable</t>
    </r>
    <r>
      <rPr>
        <b/>
        <sz val="11"/>
        <color rgb="FF000000"/>
        <rFont val="Arial"/>
        <family val="2"/>
      </rPr>
      <t>:</t>
    </r>
  </si>
  <si>
    <t>Vote</t>
  </si>
  <si>
    <t>Shielding Gas</t>
  </si>
  <si>
    <t>Revision Control</t>
  </si>
  <si>
    <t>Code Reference/ Note</t>
  </si>
  <si>
    <t xml:space="preserve">Records &amp; Quality Clause (273 or 275) </t>
  </si>
  <si>
    <t>Material Certifications (Base and Filler Metals)</t>
  </si>
  <si>
    <t xml:space="preserve">Signatures </t>
  </si>
  <si>
    <t>Furnace Chart and Certification (for PWHT only)</t>
  </si>
  <si>
    <t>Review Date</t>
  </si>
  <si>
    <t>Part Number</t>
  </si>
  <si>
    <t>WPS</t>
  </si>
  <si>
    <t>PQR</t>
  </si>
  <si>
    <t>General Statement</t>
  </si>
  <si>
    <t>Electrical Parameters</t>
  </si>
  <si>
    <t>Welding Position</t>
  </si>
  <si>
    <t>Inspection Results (3.15)</t>
  </si>
  <si>
    <t>Lab Test Results (3.1(5))</t>
  </si>
  <si>
    <t>Certification Statements (3.1(5))</t>
  </si>
  <si>
    <t>Electrode/Filler Metal</t>
  </si>
  <si>
    <t>Change in Classification (GMAW, GTAW, FCAW, SAW)</t>
  </si>
  <si>
    <t>Increase in Filler Metal Strength from PQR</t>
  </si>
  <si>
    <t>&gt;10% increase/decrease in melting rate, amps, or wire feed speed</t>
  </si>
  <si>
    <t>Change in Current Type or Polarity</t>
  </si>
  <si>
    <t>Base Metal (only 1 of 4 items for #10 will be applicable)</t>
  </si>
  <si>
    <t>10 (a)</t>
  </si>
  <si>
    <t>10 (b)</t>
  </si>
  <si>
    <t>&lt;.5t or &gt;2t change when t is the thickness of the thinner steel</t>
  </si>
  <si>
    <t>10 (c)</t>
  </si>
  <si>
    <t>10 (d)</t>
  </si>
  <si>
    <t>Qualified 16 gage and thinner on 18 gage steel</t>
  </si>
  <si>
    <t>10 (e)</t>
  </si>
  <si>
    <t>Qualified 16 gage and thicker on 10 gage steel</t>
  </si>
  <si>
    <t>Any increase in Root Opening for Square Grooves</t>
  </si>
  <si>
    <t>Any change in the type of coating, including addition or deletion from PQR</t>
  </si>
  <si>
    <t>&gt;30% increase in coating thickness</t>
  </si>
  <si>
    <t>Any change in vertical progression</t>
  </si>
  <si>
    <t>Change in Type of Gas</t>
  </si>
  <si>
    <t>If applicable, the deletion of backing gas</t>
  </si>
  <si>
    <t>Backing</t>
  </si>
  <si>
    <t>If applicable, the deletion of backing material</t>
  </si>
  <si>
    <t>SAW Flux/Electrode</t>
  </si>
  <si>
    <t>Change in AWS classification</t>
  </si>
  <si>
    <t>Voltage</t>
  </si>
  <si>
    <t>&gt;10% increase/decrease for each diameter electrode</t>
  </si>
  <si>
    <t>Shielding Gas Flow Rate</t>
  </si>
  <si>
    <t>&gt;25% increase or &gt;10% decrease in flow rate or gas mixture</t>
  </si>
  <si>
    <t>GMAW Only</t>
  </si>
  <si>
    <t>Change in Mode of Metal Transfer</t>
  </si>
  <si>
    <t>Wire Feed</t>
  </si>
  <si>
    <t>Groove Welds</t>
  </si>
  <si>
    <t>Change from double side weld to single side</t>
  </si>
  <si>
    <t>Arc Spot and Seam Welds Only</t>
  </si>
  <si>
    <t>Any decrease in weld size (d)</t>
  </si>
  <si>
    <t>Any decrease in weld time</t>
  </si>
  <si>
    <t>Any increase in travel speed</t>
  </si>
  <si>
    <t>Test Results</t>
  </si>
  <si>
    <t>SMAW</t>
  </si>
  <si>
    <t>PQR Value</t>
  </si>
  <si>
    <t>Min.</t>
  </si>
  <si>
    <t>Max.</t>
  </si>
  <si>
    <t>GMAW</t>
  </si>
  <si>
    <t>FCAW</t>
  </si>
  <si>
    <t>GTAW</t>
  </si>
  <si>
    <t>SAW</t>
  </si>
  <si>
    <t>Calculator</t>
  </si>
  <si>
    <t>Addition or deletion of Filler Metal (GTAW only)</t>
  </si>
  <si>
    <r>
      <rPr>
        <b/>
        <sz val="11"/>
        <color theme="1"/>
        <rFont val="Calibri"/>
        <family val="2"/>
        <scheme val="minor"/>
      </rPr>
      <t>(Arc Spot and Arc Seam Welds only)</t>
    </r>
    <r>
      <rPr>
        <sz val="11"/>
        <color theme="1"/>
        <rFont val="Calibri"/>
        <family val="2"/>
        <scheme val="minor"/>
      </rPr>
      <t xml:space="preserve"> &gt;10% increase/decrease in Base Metal Thickness </t>
    </r>
  </si>
  <si>
    <r>
      <rPr>
        <b/>
        <sz val="11"/>
        <color theme="1"/>
        <rFont val="Calibri"/>
        <family val="2"/>
        <scheme val="minor"/>
      </rPr>
      <t>(Arc Spot and Arc Seam Welds ONLY)</t>
    </r>
    <r>
      <rPr>
        <sz val="11"/>
        <color theme="1"/>
        <rFont val="Calibri"/>
        <family val="2"/>
        <scheme val="minor"/>
      </rPr>
      <t xml:space="preserve"> &gt;5% decrease in melting rate, amps, or wire feed speed</t>
    </r>
  </si>
  <si>
    <r>
      <t xml:space="preserve">Placeholder for </t>
    </r>
    <r>
      <rPr>
        <u/>
        <sz val="11"/>
        <color rgb="FFFFFF00"/>
        <rFont val="Calibri"/>
        <family val="2"/>
        <scheme val="minor"/>
      </rPr>
      <t xml:space="preserve">Alternate </t>
    </r>
    <r>
      <rPr>
        <sz val="11"/>
        <color rgb="FFFFFF00"/>
        <rFont val="Calibri"/>
        <family val="2"/>
        <scheme val="minor"/>
      </rPr>
      <t>to 10(b)</t>
    </r>
  </si>
  <si>
    <t>Select Weld Process</t>
  </si>
  <si>
    <t>Increase/decrease in Electrode Diameter</t>
  </si>
  <si>
    <t>AWS D1.3:2018 WPS Essential Variable Checklist</t>
  </si>
  <si>
    <t>PQR Essential Variables (Table 6.2)</t>
  </si>
  <si>
    <t>Change in Classification (SMAW Only) Ref Table 6.3</t>
  </si>
  <si>
    <t>Increase/decrese in Filler Metal Diameter exceeding 1/16" (GTAW Only)</t>
  </si>
  <si>
    <t>Table 6.1</t>
  </si>
  <si>
    <t>Change from hot to cold or vice versa (GTAW Only)</t>
  </si>
  <si>
    <t>2 Tests for each Position, Thickness, and Type of Coating (Table 6.1 (footnote a))</t>
  </si>
  <si>
    <t>6.7, as applicable</t>
  </si>
  <si>
    <t>Change in Tungsten Type (AWS A5.12) (GTAW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</si>
</sst>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4"/>
      <name val="Arial"/>
      <family val="2"/>
    </font>
    <font>
      <sz val="8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u/>
      <sz val="11"/>
      <color rgb="FFFFFF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wrapText="1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/>
    <xf numFmtId="2" fontId="0" fillId="0" borderId="1" xfId="0" applyNumberFormat="1" applyBorder="1" applyAlignment="1" applyProtection="1">
      <protection locked="0"/>
    </xf>
    <xf numFmtId="2" fontId="4" fillId="0" borderId="1" xfId="0" applyNumberFormat="1" applyFont="1" applyFill="1" applyBorder="1" applyAlignment="1"/>
    <xf numFmtId="2" fontId="4" fillId="0" borderId="1" xfId="0" applyNumberFormat="1" applyFont="1" applyBorder="1" applyAlignment="1"/>
    <xf numFmtId="0" fontId="1" fillId="2" borderId="2" xfId="0" applyFont="1" applyFill="1" applyBorder="1" applyAlignment="1">
      <alignment horizontal="center" vertical="center"/>
    </xf>
    <xf numFmtId="0" fontId="0" fillId="5" borderId="2" xfId="0" applyFill="1" applyBorder="1" applyAlignment="1" applyProtection="1">
      <alignment wrapText="1"/>
      <protection locked="0"/>
    </xf>
    <xf numFmtId="0" fontId="0" fillId="5" borderId="1" xfId="0" applyFill="1" applyBorder="1"/>
    <xf numFmtId="164" fontId="0" fillId="0" borderId="1" xfId="0" applyNumberFormat="1" applyBorder="1" applyAlignment="1" applyProtection="1">
      <protection locked="0"/>
    </xf>
    <xf numFmtId="164" fontId="4" fillId="0" borderId="1" xfId="0" applyNumberFormat="1" applyFont="1" applyFill="1" applyBorder="1" applyAlignment="1"/>
    <xf numFmtId="164" fontId="4" fillId="0" borderId="1" xfId="0" applyNumberFormat="1" applyFont="1" applyBorder="1" applyAlignment="1"/>
    <xf numFmtId="0" fontId="0" fillId="0" borderId="2" xfId="0" applyBorder="1" applyAlignment="1" applyProtection="1">
      <alignment horizontal="left" vertical="center" wrapText="1"/>
      <protection locked="0"/>
    </xf>
    <xf numFmtId="0" fontId="6" fillId="5" borderId="1" xfId="0" applyFont="1" applyFill="1" applyBorder="1" applyAlignment="1">
      <alignment horizontal="center" wrapText="1"/>
    </xf>
    <xf numFmtId="2" fontId="4" fillId="0" borderId="0" xfId="0" applyNumberFormat="1" applyFont="1" applyFill="1" applyBorder="1" applyAlignment="1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/>
    <xf numFmtId="2" fontId="0" fillId="0" borderId="0" xfId="0" applyNumberFormat="1" applyFill="1" applyBorder="1" applyAlignment="1" applyProtection="1"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1" xfId="0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2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.com\DFSRoot\Manufacturing%20Engineering%20Public\Weld%20SDRL%20Reviews\Checklists\WPS%20and%20PQR\D1.1\EMS-0321_Rev%20A_AWS%20D1.1%20WPS%20Essential%20Variable%20Check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S"/>
      <sheetName val="Drop Down List"/>
    </sheetNames>
    <sheetDataSet>
      <sheetData sheetId="0"/>
      <sheetData sheetId="1">
        <row r="1">
          <cell r="D1" t="str">
            <v>SMAW</v>
          </cell>
        </row>
        <row r="2">
          <cell r="D2" t="str">
            <v>SAW</v>
          </cell>
        </row>
        <row r="3">
          <cell r="D3" t="str">
            <v>GMAW</v>
          </cell>
        </row>
        <row r="4">
          <cell r="D4" t="str">
            <v>FCAW</v>
          </cell>
        </row>
        <row r="5">
          <cell r="D5" t="str">
            <v>GTAW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8"/>
  <sheetViews>
    <sheetView showGridLines="0" tabSelected="1" zoomScale="85" zoomScaleNormal="85" zoomScalePageLayoutView="85" workbookViewId="0">
      <pane ySplit="7" topLeftCell="A8" activePane="bottomLeft" state="frozen"/>
      <selection pane="bottomLeft" activeCell="B13" sqref="B13"/>
    </sheetView>
  </sheetViews>
  <sheetFormatPr defaultRowHeight="15" x14ac:dyDescent="0.25"/>
  <cols>
    <col min="1" max="1" width="11.5703125" customWidth="1"/>
    <col min="2" max="2" width="26" customWidth="1"/>
    <col min="3" max="3" width="19.5703125" customWidth="1"/>
    <col min="4" max="4" width="105.28515625" customWidth="1"/>
    <col min="5" max="5" width="10.28515625" style="27" bestFit="1" customWidth="1"/>
    <col min="6" max="6" width="8.85546875" style="27"/>
    <col min="16" max="16" width="10.28515625" bestFit="1" customWidth="1"/>
  </cols>
  <sheetData>
    <row r="1" spans="1:17" x14ac:dyDescent="0.25">
      <c r="A1" s="33" t="s">
        <v>80</v>
      </c>
      <c r="B1" s="34"/>
      <c r="C1" s="34"/>
      <c r="D1" s="34"/>
      <c r="E1" s="34"/>
      <c r="F1" s="35"/>
      <c r="G1" s="1"/>
      <c r="H1" s="1"/>
      <c r="I1" s="1"/>
    </row>
    <row r="2" spans="1:17" ht="30" x14ac:dyDescent="0.25">
      <c r="A2" s="10" t="s">
        <v>17</v>
      </c>
      <c r="B2" s="9">
        <f ca="1">TODAY()</f>
        <v>43110</v>
      </c>
      <c r="C2" s="8" t="s">
        <v>8</v>
      </c>
      <c r="D2" s="36"/>
      <c r="E2" s="36"/>
      <c r="F2" s="36"/>
      <c r="O2" s="28"/>
      <c r="P2" s="28"/>
      <c r="Q2" s="28"/>
    </row>
    <row r="3" spans="1:17" ht="30" x14ac:dyDescent="0.25">
      <c r="A3" s="10" t="s">
        <v>18</v>
      </c>
      <c r="B3" s="6" t="s">
        <v>5</v>
      </c>
      <c r="C3" s="40"/>
      <c r="D3" s="41"/>
      <c r="E3" s="41"/>
      <c r="F3" s="42"/>
      <c r="O3" s="28"/>
      <c r="P3" s="29"/>
      <c r="Q3" s="30"/>
    </row>
    <row r="4" spans="1:17" x14ac:dyDescent="0.25">
      <c r="A4" s="10" t="s">
        <v>19</v>
      </c>
      <c r="B4" s="6" t="s">
        <v>6</v>
      </c>
      <c r="C4" s="40"/>
      <c r="D4" s="41"/>
      <c r="E4" s="41"/>
      <c r="F4" s="42"/>
      <c r="O4" s="28"/>
      <c r="P4" s="29"/>
      <c r="Q4" s="26"/>
    </row>
    <row r="5" spans="1:17" x14ac:dyDescent="0.25">
      <c r="A5" s="10" t="s">
        <v>20</v>
      </c>
      <c r="B5" s="6" t="s">
        <v>7</v>
      </c>
      <c r="C5" s="40"/>
      <c r="D5" s="41"/>
      <c r="E5" s="41"/>
      <c r="F5" s="42"/>
      <c r="O5" s="28"/>
      <c r="P5" s="29"/>
      <c r="Q5" s="26"/>
    </row>
    <row r="6" spans="1:17" ht="45" x14ac:dyDescent="0.25">
      <c r="A6" s="11" t="s">
        <v>21</v>
      </c>
      <c r="B6" s="57"/>
      <c r="C6" s="58"/>
      <c r="D6" s="58"/>
      <c r="E6" s="31" t="s">
        <v>78</v>
      </c>
      <c r="F6" s="32" t="s">
        <v>71</v>
      </c>
      <c r="G6" s="1"/>
      <c r="H6" s="1"/>
      <c r="I6" s="1"/>
      <c r="O6" s="28"/>
      <c r="P6" s="28"/>
      <c r="Q6" s="28"/>
    </row>
    <row r="7" spans="1:17" x14ac:dyDescent="0.25">
      <c r="A7" s="4" t="s">
        <v>0</v>
      </c>
      <c r="B7" s="5" t="s">
        <v>12</v>
      </c>
      <c r="C7" s="4" t="s">
        <v>9</v>
      </c>
      <c r="D7" s="18" t="s">
        <v>1</v>
      </c>
      <c r="E7" s="43" t="s">
        <v>73</v>
      </c>
      <c r="F7" s="43"/>
    </row>
    <row r="8" spans="1:17" x14ac:dyDescent="0.25">
      <c r="A8" s="44" t="s">
        <v>81</v>
      </c>
      <c r="B8" s="45"/>
      <c r="C8" s="45"/>
      <c r="D8" s="45"/>
      <c r="E8" s="45"/>
      <c r="F8" s="46"/>
    </row>
    <row r="9" spans="1:17" x14ac:dyDescent="0.25">
      <c r="A9" s="37" t="s">
        <v>27</v>
      </c>
      <c r="B9" s="38"/>
      <c r="C9" s="38"/>
      <c r="D9" s="38"/>
      <c r="E9" s="38"/>
      <c r="F9" s="39"/>
    </row>
    <row r="10" spans="1:17" ht="30" x14ac:dyDescent="0.25">
      <c r="A10" s="3">
        <v>1</v>
      </c>
      <c r="B10" s="2" t="s">
        <v>82</v>
      </c>
      <c r="C10" s="7"/>
      <c r="D10" s="24"/>
      <c r="E10" s="20"/>
      <c r="F10" s="20"/>
    </row>
    <row r="11" spans="1:17" ht="45" x14ac:dyDescent="0.25">
      <c r="A11" s="3">
        <v>2</v>
      </c>
      <c r="B11" s="2" t="s">
        <v>28</v>
      </c>
      <c r="C11" s="7"/>
      <c r="D11" s="24"/>
      <c r="E11" s="20"/>
      <c r="F11" s="20"/>
    </row>
    <row r="12" spans="1:17" ht="30" x14ac:dyDescent="0.25">
      <c r="A12" s="3">
        <v>3</v>
      </c>
      <c r="B12" s="2" t="s">
        <v>88</v>
      </c>
      <c r="C12" s="7"/>
      <c r="D12" s="24"/>
      <c r="E12" s="20"/>
      <c r="F12" s="20"/>
    </row>
    <row r="13" spans="1:17" ht="30" x14ac:dyDescent="0.25">
      <c r="A13" s="3">
        <v>4</v>
      </c>
      <c r="B13" s="2" t="s">
        <v>29</v>
      </c>
      <c r="C13" s="7"/>
      <c r="D13" s="24"/>
      <c r="E13" s="20"/>
      <c r="F13" s="20"/>
    </row>
    <row r="14" spans="1:17" ht="30" x14ac:dyDescent="0.25">
      <c r="A14" s="3">
        <v>5</v>
      </c>
      <c r="B14" s="2" t="s">
        <v>79</v>
      </c>
      <c r="C14" s="7"/>
      <c r="D14" s="24"/>
      <c r="E14" s="20"/>
      <c r="F14" s="20"/>
    </row>
    <row r="15" spans="1:17" x14ac:dyDescent="0.25">
      <c r="A15" s="47">
        <v>6</v>
      </c>
      <c r="B15" s="47" t="s">
        <v>83</v>
      </c>
      <c r="C15" s="50"/>
      <c r="D15" s="53"/>
      <c r="E15" s="56" t="str">
        <f>F6</f>
        <v>GTAW</v>
      </c>
      <c r="F15" s="56"/>
    </row>
    <row r="16" spans="1:17" x14ac:dyDescent="0.25">
      <c r="A16" s="48"/>
      <c r="B16" s="48"/>
      <c r="C16" s="51"/>
      <c r="D16" s="54"/>
      <c r="E16" s="14" t="s">
        <v>66</v>
      </c>
      <c r="F16" s="21">
        <v>0.125</v>
      </c>
    </row>
    <row r="17" spans="1:6" x14ac:dyDescent="0.25">
      <c r="A17" s="48"/>
      <c r="B17" s="48"/>
      <c r="C17" s="51"/>
      <c r="D17" s="54"/>
      <c r="E17" s="14" t="s">
        <v>67</v>
      </c>
      <c r="F17" s="22">
        <f>IF(E15="GTAW",F16-(1/16),)</f>
        <v>6.25E-2</v>
      </c>
    </row>
    <row r="18" spans="1:6" x14ac:dyDescent="0.25">
      <c r="A18" s="49"/>
      <c r="B18" s="49"/>
      <c r="C18" s="52"/>
      <c r="D18" s="55"/>
      <c r="E18" s="14" t="s">
        <v>68</v>
      </c>
      <c r="F18" s="23">
        <f>IF(E15="SMAW",F16+(1/32),IF(E15="SAW",F16,IF(E15="GMAW",F16,IF(E15="FCAW",F16,F16+(1/16)))))</f>
        <v>0.1875</v>
      </c>
    </row>
    <row r="19" spans="1:6" ht="30" x14ac:dyDescent="0.25">
      <c r="A19" s="3">
        <v>7</v>
      </c>
      <c r="B19" s="2" t="s">
        <v>74</v>
      </c>
      <c r="C19" s="7"/>
      <c r="D19" s="24"/>
      <c r="E19" s="20"/>
      <c r="F19" s="20"/>
    </row>
    <row r="20" spans="1:6" x14ac:dyDescent="0.25">
      <c r="A20" s="47">
        <v>8</v>
      </c>
      <c r="B20" s="47" t="s">
        <v>30</v>
      </c>
      <c r="C20" s="50"/>
      <c r="D20" s="53"/>
      <c r="E20" s="56" t="str">
        <f>F6</f>
        <v>GTAW</v>
      </c>
      <c r="F20" s="56"/>
    </row>
    <row r="21" spans="1:6" x14ac:dyDescent="0.25">
      <c r="A21" s="48"/>
      <c r="B21" s="48"/>
      <c r="C21" s="51"/>
      <c r="D21" s="54"/>
      <c r="E21" s="14" t="s">
        <v>66</v>
      </c>
      <c r="F21" s="15">
        <v>100</v>
      </c>
    </row>
    <row r="22" spans="1:6" x14ac:dyDescent="0.25">
      <c r="A22" s="48"/>
      <c r="B22" s="48"/>
      <c r="C22" s="51"/>
      <c r="D22" s="54"/>
      <c r="E22" s="14" t="s">
        <v>67</v>
      </c>
      <c r="F22" s="16">
        <f>IF(E20="SMAW",F21*0.9,IF(E20="GMAW",F21*0.9,IF(E20="FCAW",F21*0.9,IF(E20="GTAW",F21*0.9,IF(E20="SAW",F21*0.9,)))))</f>
        <v>90</v>
      </c>
    </row>
    <row r="23" spans="1:6" x14ac:dyDescent="0.25">
      <c r="A23" s="48"/>
      <c r="B23" s="49"/>
      <c r="C23" s="52"/>
      <c r="D23" s="55"/>
      <c r="E23" s="14" t="s">
        <v>68</v>
      </c>
      <c r="F23" s="17">
        <f>IF(E20="SMAW",F21*1.1,IF(E20="GMAW",F21*1.1,IF(E20="FCAW",F21*1.1,IF(E20="GTAW",F21*1.1,IF(E20="SAW",F21*1.1,)))))</f>
        <v>110.00000000000001</v>
      </c>
    </row>
    <row r="24" spans="1:6" x14ac:dyDescent="0.25">
      <c r="A24" s="48"/>
      <c r="B24" s="47" t="s">
        <v>76</v>
      </c>
      <c r="C24" s="50"/>
      <c r="D24" s="53"/>
      <c r="E24" s="56" t="str">
        <f>F6</f>
        <v>GTAW</v>
      </c>
      <c r="F24" s="56"/>
    </row>
    <row r="25" spans="1:6" x14ac:dyDescent="0.25">
      <c r="A25" s="48"/>
      <c r="B25" s="48"/>
      <c r="C25" s="51"/>
      <c r="D25" s="54"/>
      <c r="E25" s="14" t="s">
        <v>66</v>
      </c>
      <c r="F25" s="15">
        <v>100</v>
      </c>
    </row>
    <row r="26" spans="1:6" x14ac:dyDescent="0.25">
      <c r="A26" s="48"/>
      <c r="B26" s="48"/>
      <c r="C26" s="51"/>
      <c r="D26" s="54"/>
      <c r="E26" s="14" t="s">
        <v>67</v>
      </c>
      <c r="F26" s="16">
        <f>IF(E24="SMAW",F25*0.95,IF(E24="GMAW",F25*0.95,IF(E24="FCAW",F25*0.95,IF(E24="GTAW",F25*0.95,IF(E24="SAW",F25*0.95,)))))</f>
        <v>95</v>
      </c>
    </row>
    <row r="27" spans="1:6" x14ac:dyDescent="0.25">
      <c r="A27" s="49"/>
      <c r="B27" s="49"/>
      <c r="C27" s="52"/>
      <c r="D27" s="55"/>
      <c r="E27" s="14" t="s">
        <v>68</v>
      </c>
      <c r="F27" s="17" t="str">
        <f>IF(E24="SMAW","No Max.",IF(E24="GMAW","No Max.",IF(E24="FCAW","No Max.",IF(E24="GTAW","No Max.",IF(E24="SAW","No Max.",)))))</f>
        <v>No Max.</v>
      </c>
    </row>
    <row r="28" spans="1:6" x14ac:dyDescent="0.25">
      <c r="A28" s="37" t="s">
        <v>22</v>
      </c>
      <c r="B28" s="38"/>
      <c r="C28" s="38"/>
      <c r="D28" s="38"/>
      <c r="E28" s="38"/>
      <c r="F28" s="39"/>
    </row>
    <row r="29" spans="1:6" ht="30" x14ac:dyDescent="0.25">
      <c r="A29" s="3">
        <v>9</v>
      </c>
      <c r="B29" s="2" t="s">
        <v>31</v>
      </c>
      <c r="C29" s="7"/>
      <c r="D29" s="24"/>
      <c r="E29" s="20"/>
      <c r="F29" s="20"/>
    </row>
    <row r="30" spans="1:6" x14ac:dyDescent="0.25">
      <c r="A30" s="37" t="s">
        <v>32</v>
      </c>
      <c r="B30" s="38"/>
      <c r="C30" s="38"/>
      <c r="D30" s="38"/>
      <c r="E30" s="38"/>
      <c r="F30" s="39"/>
    </row>
    <row r="31" spans="1:6" x14ac:dyDescent="0.25">
      <c r="A31" s="47" t="s">
        <v>33</v>
      </c>
      <c r="B31" s="47" t="s">
        <v>75</v>
      </c>
      <c r="C31" s="50"/>
      <c r="D31" s="53"/>
      <c r="E31" s="56" t="str">
        <f>F6</f>
        <v>GTAW</v>
      </c>
      <c r="F31" s="56"/>
    </row>
    <row r="32" spans="1:6" x14ac:dyDescent="0.25">
      <c r="A32" s="48"/>
      <c r="B32" s="48"/>
      <c r="C32" s="51"/>
      <c r="D32" s="54"/>
      <c r="E32" s="14" t="s">
        <v>66</v>
      </c>
      <c r="F32" s="21">
        <v>0.25</v>
      </c>
    </row>
    <row r="33" spans="1:6" x14ac:dyDescent="0.25">
      <c r="A33" s="48"/>
      <c r="B33" s="48"/>
      <c r="C33" s="51"/>
      <c r="D33" s="54"/>
      <c r="E33" s="14" t="s">
        <v>67</v>
      </c>
      <c r="F33" s="22">
        <f>IF(E31="SMAW",F32*0.9,IF(E31="GMAW",F32*0.9,IF(E31="FCAW",F32*0.9,IF(E31="GTAW",F32*0.9,IF(E31="SAW",F32*0.9,)))))</f>
        <v>0.22500000000000001</v>
      </c>
    </row>
    <row r="34" spans="1:6" x14ac:dyDescent="0.25">
      <c r="A34" s="49"/>
      <c r="B34" s="49"/>
      <c r="C34" s="52"/>
      <c r="D34" s="55"/>
      <c r="E34" s="14" t="s">
        <v>68</v>
      </c>
      <c r="F34" s="23">
        <f>IF(E31="SMAW",F32*1.1,IF(E31="GMAW",F32*1.1,IF(E31="FCAW",F32*1.1,IF(E31="GTAW",F32*1.1,IF(E31="SAW",F32*1.1,)))))</f>
        <v>0.27500000000000002</v>
      </c>
    </row>
    <row r="35" spans="1:6" x14ac:dyDescent="0.25">
      <c r="A35" s="47" t="s">
        <v>34</v>
      </c>
      <c r="B35" s="47" t="s">
        <v>35</v>
      </c>
      <c r="C35" s="50"/>
      <c r="D35" s="53"/>
      <c r="E35" s="56" t="str">
        <f>F6</f>
        <v>GTAW</v>
      </c>
      <c r="F35" s="56"/>
    </row>
    <row r="36" spans="1:6" x14ac:dyDescent="0.25">
      <c r="A36" s="48"/>
      <c r="B36" s="48"/>
      <c r="C36" s="51"/>
      <c r="D36" s="54"/>
      <c r="E36" s="14" t="s">
        <v>66</v>
      </c>
      <c r="F36" s="21">
        <v>0.5</v>
      </c>
    </row>
    <row r="37" spans="1:6" x14ac:dyDescent="0.25">
      <c r="A37" s="48"/>
      <c r="B37" s="48"/>
      <c r="C37" s="51"/>
      <c r="D37" s="54"/>
      <c r="E37" s="14" t="s">
        <v>67</v>
      </c>
      <c r="F37" s="22">
        <f>IF(E35="SMAW",F36*0.5,IF(E35="GMAW",F36*0.5,IF(E35="FCAW",F36*0.5,IF(E35="GTAW",F36*0.5,IF(E35="SAW",F36*0.5,)))))</f>
        <v>0.25</v>
      </c>
    </row>
    <row r="38" spans="1:6" x14ac:dyDescent="0.25">
      <c r="A38" s="49"/>
      <c r="B38" s="49"/>
      <c r="C38" s="52"/>
      <c r="D38" s="55"/>
      <c r="E38" s="14" t="s">
        <v>68</v>
      </c>
      <c r="F38" s="23">
        <f>IF(E35="SMAW",F36*2,IF(E35="GMAW",F36*2,IF(E35="FCAW",F36*2,IF(E35="GTAW",F36*2,IF(E35="SAW",F36*2,)))))</f>
        <v>1</v>
      </c>
    </row>
    <row r="39" spans="1:6" ht="30" x14ac:dyDescent="0.25">
      <c r="A39" s="12" t="s">
        <v>36</v>
      </c>
      <c r="B39" s="25" t="s">
        <v>77</v>
      </c>
      <c r="C39" s="13"/>
      <c r="D39" s="19"/>
      <c r="E39" s="20"/>
      <c r="F39" s="20"/>
    </row>
    <row r="40" spans="1:6" ht="30" x14ac:dyDescent="0.25">
      <c r="A40" s="3" t="s">
        <v>37</v>
      </c>
      <c r="B40" s="2" t="s">
        <v>38</v>
      </c>
      <c r="C40" s="7"/>
      <c r="D40" s="24"/>
      <c r="E40" s="20"/>
      <c r="F40" s="20"/>
    </row>
    <row r="41" spans="1:6" ht="30" x14ac:dyDescent="0.25">
      <c r="A41" s="3" t="s">
        <v>39</v>
      </c>
      <c r="B41" s="2" t="s">
        <v>40</v>
      </c>
      <c r="C41" s="7"/>
      <c r="D41" s="24"/>
      <c r="E41" s="20"/>
      <c r="F41" s="20"/>
    </row>
    <row r="42" spans="1:6" ht="45" x14ac:dyDescent="0.25">
      <c r="A42" s="3">
        <v>11</v>
      </c>
      <c r="B42" s="2" t="s">
        <v>41</v>
      </c>
      <c r="C42" s="7"/>
      <c r="D42" s="24"/>
      <c r="E42" s="20"/>
      <c r="F42" s="20"/>
    </row>
    <row r="43" spans="1:6" ht="45" x14ac:dyDescent="0.25">
      <c r="A43" s="3">
        <v>12</v>
      </c>
      <c r="B43" s="3" t="s">
        <v>42</v>
      </c>
      <c r="C43" s="7"/>
      <c r="D43" s="24"/>
      <c r="E43" s="20"/>
      <c r="F43" s="20"/>
    </row>
    <row r="44" spans="1:6" x14ac:dyDescent="0.25">
      <c r="A44" s="47">
        <v>13</v>
      </c>
      <c r="B44" s="47" t="s">
        <v>43</v>
      </c>
      <c r="C44" s="50"/>
      <c r="D44" s="53"/>
      <c r="E44" s="56" t="str">
        <f>F6</f>
        <v>GTAW</v>
      </c>
      <c r="F44" s="56"/>
    </row>
    <row r="45" spans="1:6" x14ac:dyDescent="0.25">
      <c r="A45" s="48"/>
      <c r="B45" s="48"/>
      <c r="C45" s="51"/>
      <c r="D45" s="54"/>
      <c r="E45" s="14" t="s">
        <v>66</v>
      </c>
      <c r="F45" s="21">
        <v>1.4999999999999999E-2</v>
      </c>
    </row>
    <row r="46" spans="1:6" x14ac:dyDescent="0.25">
      <c r="A46" s="48"/>
      <c r="B46" s="48"/>
      <c r="C46" s="51"/>
      <c r="D46" s="54"/>
      <c r="E46" s="14" t="s">
        <v>67</v>
      </c>
      <c r="F46" s="16" t="str">
        <f>IF(E44="SMAW","No Min.",IF(E44="GMAW","No Min.",IF(E44="FCAW","No Min.",IF(E44="GTAW","No Min.",IF(E44="SAW","No Min.",)))))</f>
        <v>No Min.</v>
      </c>
    </row>
    <row r="47" spans="1:6" x14ac:dyDescent="0.25">
      <c r="A47" s="49"/>
      <c r="B47" s="49"/>
      <c r="C47" s="52"/>
      <c r="D47" s="55"/>
      <c r="E47" s="14" t="s">
        <v>68</v>
      </c>
      <c r="F47" s="23">
        <f>IF(E44="SMAW",F45*1.3,IF(E44="GMAW",F45*1.3,IF(E44="FCAW",F45*1.3,IF(E44="GTAW",F45*1.3,IF(E44="SAW",F45*1.3,)))))</f>
        <v>1.95E-2</v>
      </c>
    </row>
    <row r="48" spans="1:6" x14ac:dyDescent="0.25">
      <c r="A48" s="37" t="s">
        <v>23</v>
      </c>
      <c r="B48" s="38"/>
      <c r="C48" s="38"/>
      <c r="D48" s="38"/>
      <c r="E48" s="38"/>
      <c r="F48" s="39"/>
    </row>
    <row r="49" spans="1:6" x14ac:dyDescent="0.25">
      <c r="A49" s="3">
        <v>14</v>
      </c>
      <c r="B49" s="3" t="s">
        <v>84</v>
      </c>
      <c r="C49" s="7"/>
      <c r="D49" s="24"/>
      <c r="E49" s="20"/>
      <c r="F49" s="20"/>
    </row>
    <row r="50" spans="1:6" ht="30" x14ac:dyDescent="0.25">
      <c r="A50" s="3">
        <v>15</v>
      </c>
      <c r="B50" s="3" t="s">
        <v>44</v>
      </c>
      <c r="C50" s="7"/>
      <c r="D50" s="24"/>
      <c r="E50" s="20"/>
      <c r="F50" s="20"/>
    </row>
    <row r="51" spans="1:6" x14ac:dyDescent="0.25">
      <c r="A51" s="37" t="s">
        <v>10</v>
      </c>
      <c r="B51" s="38"/>
      <c r="C51" s="38"/>
      <c r="D51" s="38"/>
      <c r="E51" s="38"/>
      <c r="F51" s="39"/>
    </row>
    <row r="52" spans="1:6" x14ac:dyDescent="0.25">
      <c r="A52" s="3">
        <v>16</v>
      </c>
      <c r="B52" s="3" t="s">
        <v>45</v>
      </c>
      <c r="C52" s="7"/>
      <c r="D52" s="24"/>
      <c r="E52" s="20"/>
      <c r="F52" s="20"/>
    </row>
    <row r="53" spans="1:6" ht="30" x14ac:dyDescent="0.25">
      <c r="A53" s="3">
        <v>17</v>
      </c>
      <c r="B53" s="3" t="s">
        <v>46</v>
      </c>
      <c r="C53" s="7"/>
      <c r="D53" s="24"/>
      <c r="E53" s="20"/>
      <c r="F53" s="20"/>
    </row>
    <row r="54" spans="1:6" x14ac:dyDescent="0.25">
      <c r="A54" s="37" t="s">
        <v>47</v>
      </c>
      <c r="B54" s="38"/>
      <c r="C54" s="38"/>
      <c r="D54" s="38"/>
      <c r="E54" s="38"/>
      <c r="F54" s="39"/>
    </row>
    <row r="55" spans="1:6" ht="30" x14ac:dyDescent="0.25">
      <c r="A55" s="3">
        <v>18</v>
      </c>
      <c r="B55" s="3" t="s">
        <v>48</v>
      </c>
      <c r="C55" s="7"/>
      <c r="D55" s="24"/>
      <c r="E55" s="20"/>
      <c r="F55" s="20"/>
    </row>
    <row r="56" spans="1:6" x14ac:dyDescent="0.25">
      <c r="A56" s="37" t="s">
        <v>49</v>
      </c>
      <c r="B56" s="38"/>
      <c r="C56" s="38"/>
      <c r="D56" s="38"/>
      <c r="E56" s="38"/>
      <c r="F56" s="39"/>
    </row>
    <row r="57" spans="1:6" ht="30" x14ac:dyDescent="0.25">
      <c r="A57" s="3">
        <v>19</v>
      </c>
      <c r="B57" s="3" t="s">
        <v>50</v>
      </c>
      <c r="C57" s="7"/>
      <c r="D57" s="24"/>
      <c r="E57" s="20"/>
      <c r="F57" s="20"/>
    </row>
    <row r="58" spans="1:6" x14ac:dyDescent="0.25">
      <c r="A58" s="37" t="s">
        <v>51</v>
      </c>
      <c r="B58" s="38"/>
      <c r="C58" s="38"/>
      <c r="D58" s="38"/>
      <c r="E58" s="38"/>
      <c r="F58" s="39"/>
    </row>
    <row r="59" spans="1:6" x14ac:dyDescent="0.25">
      <c r="A59" s="59">
        <v>20</v>
      </c>
      <c r="B59" s="59" t="s">
        <v>52</v>
      </c>
      <c r="C59" s="60"/>
      <c r="D59" s="61"/>
      <c r="E59" s="56" t="str">
        <f>F6</f>
        <v>GTAW</v>
      </c>
      <c r="F59" s="56"/>
    </row>
    <row r="60" spans="1:6" x14ac:dyDescent="0.25">
      <c r="A60" s="59"/>
      <c r="B60" s="59"/>
      <c r="C60" s="60"/>
      <c r="D60" s="61"/>
      <c r="E60" s="14" t="s">
        <v>66</v>
      </c>
      <c r="F60" s="15">
        <v>10</v>
      </c>
    </row>
    <row r="61" spans="1:6" x14ac:dyDescent="0.25">
      <c r="A61" s="59"/>
      <c r="B61" s="59"/>
      <c r="C61" s="60"/>
      <c r="D61" s="61"/>
      <c r="E61" s="14" t="s">
        <v>67</v>
      </c>
      <c r="F61" s="16">
        <f>IF(E59="SMAW",F60*0.9,IF(E59="GMAW",F60*0.9,IF(E59="FCAW",F60*0.9,IF(E59="GTAW",F60*0.9,IF(E59="SAW",F60*0.9,)))))</f>
        <v>9</v>
      </c>
    </row>
    <row r="62" spans="1:6" x14ac:dyDescent="0.25">
      <c r="A62" s="59"/>
      <c r="B62" s="59"/>
      <c r="C62" s="60"/>
      <c r="D62" s="61"/>
      <c r="E62" s="14" t="s">
        <v>68</v>
      </c>
      <c r="F62" s="17">
        <f>IF(E59="SMAW",F60*1.1,IF(E59="GMAW",F60*1.1,IF(E59="FCAW",F60*1.1,IF(E59="GTAW",F60*1.1,IF(E59="SAW",F60*1.1,)))))</f>
        <v>11</v>
      </c>
    </row>
    <row r="63" spans="1:6" x14ac:dyDescent="0.25">
      <c r="A63" s="37" t="s">
        <v>53</v>
      </c>
      <c r="B63" s="38"/>
      <c r="C63" s="38"/>
      <c r="D63" s="38"/>
      <c r="E63" s="38"/>
      <c r="F63" s="39"/>
    </row>
    <row r="64" spans="1:6" x14ac:dyDescent="0.25">
      <c r="A64" s="59">
        <v>21</v>
      </c>
      <c r="B64" s="59" t="s">
        <v>54</v>
      </c>
      <c r="C64" s="60"/>
      <c r="D64" s="61"/>
      <c r="E64" s="56" t="str">
        <f>F6</f>
        <v>GTAW</v>
      </c>
      <c r="F64" s="56"/>
    </row>
    <row r="65" spans="1:6" x14ac:dyDescent="0.25">
      <c r="A65" s="59"/>
      <c r="B65" s="59"/>
      <c r="C65" s="60"/>
      <c r="D65" s="61"/>
      <c r="E65" s="14" t="s">
        <v>66</v>
      </c>
      <c r="F65" s="15">
        <v>25</v>
      </c>
    </row>
    <row r="66" spans="1:6" x14ac:dyDescent="0.25">
      <c r="A66" s="59"/>
      <c r="B66" s="59"/>
      <c r="C66" s="60"/>
      <c r="D66" s="61"/>
      <c r="E66" s="14" t="s">
        <v>67</v>
      </c>
      <c r="F66" s="16">
        <f>IF(E64="SMAW",F65*0.9,IF(E64="GMAW",F65*0.9,IF(E64="FCAW",F65*0.9,IF(E64="GTAW",F65*0.9,IF(E64="SAW",F65*0.9,)))))</f>
        <v>22.5</v>
      </c>
    </row>
    <row r="67" spans="1:6" x14ac:dyDescent="0.25">
      <c r="A67" s="59"/>
      <c r="B67" s="59"/>
      <c r="C67" s="60"/>
      <c r="D67" s="61"/>
      <c r="E67" s="14" t="s">
        <v>68</v>
      </c>
      <c r="F67" s="17">
        <f>IF(E64="SMAW",F65*1.25,IF(E64="GMAW",F65*1.25,IF(E64="FCAW",F65*1.25,IF(E64="GTAW",F65*1.25,IF(E64="SAW",F65*1.25,)))))</f>
        <v>31.25</v>
      </c>
    </row>
    <row r="68" spans="1:6" x14ac:dyDescent="0.25">
      <c r="A68" s="37" t="s">
        <v>55</v>
      </c>
      <c r="B68" s="38"/>
      <c r="C68" s="38"/>
      <c r="D68" s="38"/>
      <c r="E68" s="38"/>
      <c r="F68" s="39"/>
    </row>
    <row r="69" spans="1:6" ht="30" x14ac:dyDescent="0.25">
      <c r="A69" s="3">
        <v>22</v>
      </c>
      <c r="B69" s="3" t="s">
        <v>56</v>
      </c>
      <c r="C69" s="7"/>
      <c r="D69" s="24"/>
      <c r="E69" s="20"/>
      <c r="F69" s="20"/>
    </row>
    <row r="70" spans="1:6" x14ac:dyDescent="0.25">
      <c r="A70" s="37" t="s">
        <v>57</v>
      </c>
      <c r="B70" s="38"/>
      <c r="C70" s="38"/>
      <c r="D70" s="38"/>
      <c r="E70" s="38"/>
      <c r="F70" s="39"/>
    </row>
    <row r="71" spans="1:6" ht="30" x14ac:dyDescent="0.25">
      <c r="A71" s="3">
        <v>23</v>
      </c>
      <c r="B71" s="3" t="s">
        <v>85</v>
      </c>
      <c r="C71" s="7"/>
      <c r="D71" s="24"/>
      <c r="E71" s="20"/>
      <c r="F71" s="20"/>
    </row>
    <row r="72" spans="1:6" x14ac:dyDescent="0.25">
      <c r="A72" s="37" t="s">
        <v>58</v>
      </c>
      <c r="B72" s="38"/>
      <c r="C72" s="38"/>
      <c r="D72" s="38"/>
      <c r="E72" s="38"/>
      <c r="F72" s="39"/>
    </row>
    <row r="73" spans="1:6" ht="30" x14ac:dyDescent="0.25">
      <c r="A73" s="3">
        <v>24</v>
      </c>
      <c r="B73" s="3" t="s">
        <v>59</v>
      </c>
      <c r="C73" s="7"/>
      <c r="D73" s="24"/>
      <c r="E73" s="20"/>
      <c r="F73" s="20"/>
    </row>
    <row r="74" spans="1:6" x14ac:dyDescent="0.25">
      <c r="A74" s="37" t="s">
        <v>60</v>
      </c>
      <c r="B74" s="38"/>
      <c r="C74" s="38"/>
      <c r="D74" s="38"/>
      <c r="E74" s="38"/>
      <c r="F74" s="39"/>
    </row>
    <row r="75" spans="1:6" ht="30" x14ac:dyDescent="0.25">
      <c r="A75" s="3">
        <v>25</v>
      </c>
      <c r="B75" s="3" t="s">
        <v>61</v>
      </c>
      <c r="C75" s="7"/>
      <c r="D75" s="24"/>
      <c r="E75" s="20"/>
      <c r="F75" s="20"/>
    </row>
    <row r="76" spans="1:6" x14ac:dyDescent="0.25">
      <c r="A76" s="3">
        <v>26</v>
      </c>
      <c r="B76" s="3" t="s">
        <v>62</v>
      </c>
      <c r="C76" s="7"/>
      <c r="D76" s="24"/>
      <c r="E76" s="20"/>
      <c r="F76" s="20"/>
    </row>
    <row r="77" spans="1:6" ht="30" x14ac:dyDescent="0.25">
      <c r="A77" s="3">
        <v>27</v>
      </c>
      <c r="B77" s="3" t="s">
        <v>63</v>
      </c>
      <c r="C77" s="7"/>
      <c r="D77" s="24"/>
      <c r="E77" s="20"/>
      <c r="F77" s="20"/>
    </row>
    <row r="78" spans="1:6" x14ac:dyDescent="0.25">
      <c r="A78" s="37" t="s">
        <v>64</v>
      </c>
      <c r="B78" s="38"/>
      <c r="C78" s="38"/>
      <c r="D78" s="38"/>
      <c r="E78" s="38"/>
      <c r="F78" s="39"/>
    </row>
    <row r="79" spans="1:6" ht="60" x14ac:dyDescent="0.25">
      <c r="A79" s="3">
        <v>28</v>
      </c>
      <c r="B79" s="3" t="s">
        <v>86</v>
      </c>
      <c r="C79" s="7"/>
      <c r="D79" s="24"/>
      <c r="E79" s="20"/>
      <c r="F79" s="20"/>
    </row>
    <row r="80" spans="1:6" x14ac:dyDescent="0.25">
      <c r="A80" s="3">
        <v>29</v>
      </c>
      <c r="B80" s="3" t="s">
        <v>87</v>
      </c>
      <c r="C80" s="7"/>
      <c r="D80" s="24"/>
      <c r="E80" s="20"/>
      <c r="F80" s="20"/>
    </row>
    <row r="81" spans="1:6" x14ac:dyDescent="0.25">
      <c r="A81" s="37" t="s">
        <v>13</v>
      </c>
      <c r="B81" s="38"/>
      <c r="C81" s="38"/>
      <c r="D81" s="38"/>
      <c r="E81" s="38"/>
      <c r="F81" s="39"/>
    </row>
    <row r="82" spans="1:6" x14ac:dyDescent="0.25">
      <c r="A82" s="3">
        <v>30</v>
      </c>
      <c r="B82" s="3" t="s">
        <v>11</v>
      </c>
      <c r="C82" s="7"/>
      <c r="D82" s="24"/>
      <c r="E82" s="20"/>
      <c r="F82" s="20"/>
    </row>
    <row r="83" spans="1:6" ht="30" x14ac:dyDescent="0.25">
      <c r="A83" s="3">
        <v>31</v>
      </c>
      <c r="B83" s="3" t="s">
        <v>14</v>
      </c>
      <c r="C83" s="7"/>
      <c r="D83" s="24"/>
      <c r="E83" s="20"/>
      <c r="F83" s="20"/>
    </row>
    <row r="84" spans="1:6" x14ac:dyDescent="0.25">
      <c r="A84" s="3">
        <v>32</v>
      </c>
      <c r="B84" s="3" t="s">
        <v>24</v>
      </c>
      <c r="C84" s="7"/>
      <c r="D84" s="24"/>
      <c r="E84" s="20"/>
      <c r="F84" s="20"/>
    </row>
    <row r="85" spans="1:6" x14ac:dyDescent="0.25">
      <c r="A85" s="3">
        <v>33</v>
      </c>
      <c r="B85" s="3" t="s">
        <v>25</v>
      </c>
      <c r="C85" s="7"/>
      <c r="D85" s="24"/>
      <c r="E85" s="20"/>
      <c r="F85" s="20"/>
    </row>
    <row r="86" spans="1:6" ht="30" x14ac:dyDescent="0.25">
      <c r="A86" s="3">
        <v>34</v>
      </c>
      <c r="B86" s="3" t="s">
        <v>26</v>
      </c>
      <c r="C86" s="7"/>
      <c r="D86" s="24"/>
      <c r="E86" s="20"/>
      <c r="F86" s="20"/>
    </row>
    <row r="87" spans="1:6" x14ac:dyDescent="0.25">
      <c r="A87" s="3">
        <v>35</v>
      </c>
      <c r="B87" s="3" t="s">
        <v>15</v>
      </c>
      <c r="C87" s="7"/>
      <c r="D87" s="24"/>
      <c r="E87" s="20"/>
      <c r="F87" s="20"/>
    </row>
    <row r="88" spans="1:6" ht="45" x14ac:dyDescent="0.25">
      <c r="A88" s="3">
        <v>36</v>
      </c>
      <c r="B88" s="3" t="s">
        <v>16</v>
      </c>
      <c r="C88" s="7"/>
      <c r="D88" s="24"/>
      <c r="E88" s="20"/>
      <c r="F88" s="20"/>
    </row>
  </sheetData>
  <mergeCells count="62">
    <mergeCell ref="B6:D6"/>
    <mergeCell ref="A74:F74"/>
    <mergeCell ref="A78:F78"/>
    <mergeCell ref="A81:F81"/>
    <mergeCell ref="A59:A62"/>
    <mergeCell ref="B59:B62"/>
    <mergeCell ref="C59:C62"/>
    <mergeCell ref="D59:D62"/>
    <mergeCell ref="E59:F59"/>
    <mergeCell ref="A63:F63"/>
    <mergeCell ref="A64:A67"/>
    <mergeCell ref="B64:B67"/>
    <mergeCell ref="C64:C67"/>
    <mergeCell ref="D64:D67"/>
    <mergeCell ref="E64:F64"/>
    <mergeCell ref="A68:F68"/>
    <mergeCell ref="A70:F70"/>
    <mergeCell ref="A48:F48"/>
    <mergeCell ref="A51:F51"/>
    <mergeCell ref="A54:F54"/>
    <mergeCell ref="A56:F56"/>
    <mergeCell ref="A58:F58"/>
    <mergeCell ref="A44:A47"/>
    <mergeCell ref="B44:B47"/>
    <mergeCell ref="C44:C47"/>
    <mergeCell ref="D44:D47"/>
    <mergeCell ref="E44:F44"/>
    <mergeCell ref="A30:F30"/>
    <mergeCell ref="A35:A38"/>
    <mergeCell ref="B35:B38"/>
    <mergeCell ref="C35:C38"/>
    <mergeCell ref="D35:D38"/>
    <mergeCell ref="E35:F35"/>
    <mergeCell ref="A31:A34"/>
    <mergeCell ref="B31:B34"/>
    <mergeCell ref="C31:C34"/>
    <mergeCell ref="D31:D34"/>
    <mergeCell ref="E31:F31"/>
    <mergeCell ref="A28:F28"/>
    <mergeCell ref="B24:B27"/>
    <mergeCell ref="C24:C27"/>
    <mergeCell ref="D24:D27"/>
    <mergeCell ref="E24:F24"/>
    <mergeCell ref="A20:A27"/>
    <mergeCell ref="D20:D23"/>
    <mergeCell ref="E20:F20"/>
    <mergeCell ref="A1:F1"/>
    <mergeCell ref="D2:F2"/>
    <mergeCell ref="A72:F72"/>
    <mergeCell ref="C3:F3"/>
    <mergeCell ref="C4:F4"/>
    <mergeCell ref="C5:F5"/>
    <mergeCell ref="E7:F7"/>
    <mergeCell ref="A8:F8"/>
    <mergeCell ref="A9:F9"/>
    <mergeCell ref="A15:A18"/>
    <mergeCell ref="B15:B18"/>
    <mergeCell ref="C15:C18"/>
    <mergeCell ref="D15:D18"/>
    <mergeCell ref="E15:F15"/>
    <mergeCell ref="B20:B23"/>
    <mergeCell ref="C20:C23"/>
  </mergeCells>
  <conditionalFormatting sqref="C10:C15 C29 C82:C88 C79:C80 C19:C20">
    <cfRule type="cellIs" dxfId="23" priority="22" operator="equal">
      <formula>"N/A"</formula>
    </cfRule>
    <cfRule type="cellIs" dxfId="22" priority="23" operator="equal">
      <formula>"Unacceptable"</formula>
    </cfRule>
    <cfRule type="cellIs" dxfId="21" priority="24" operator="equal">
      <formula>"Acceptable"</formula>
    </cfRule>
  </conditionalFormatting>
  <conditionalFormatting sqref="C31 C35 C39:C41">
    <cfRule type="cellIs" dxfId="20" priority="19" operator="equal">
      <formula>"N/A"</formula>
    </cfRule>
    <cfRule type="cellIs" dxfId="19" priority="20" operator="equal">
      <formula>"Unacceptable"</formula>
    </cfRule>
    <cfRule type="cellIs" dxfId="18" priority="21" operator="equal">
      <formula>"Acceptable"</formula>
    </cfRule>
  </conditionalFormatting>
  <conditionalFormatting sqref="C42">
    <cfRule type="cellIs" dxfId="17" priority="16" operator="equal">
      <formula>"N/A"</formula>
    </cfRule>
    <cfRule type="cellIs" dxfId="16" priority="17" operator="equal">
      <formula>"Unacceptable"</formula>
    </cfRule>
    <cfRule type="cellIs" dxfId="15" priority="18" operator="equal">
      <formula>"Acceptable"</formula>
    </cfRule>
  </conditionalFormatting>
  <conditionalFormatting sqref="C43:C44 C49:C50 C52:C53 C55">
    <cfRule type="cellIs" dxfId="14" priority="13" operator="equal">
      <formula>"N/A"</formula>
    </cfRule>
    <cfRule type="cellIs" dxfId="13" priority="14" operator="equal">
      <formula>"Unacceptable"</formula>
    </cfRule>
    <cfRule type="cellIs" dxfId="12" priority="15" operator="equal">
      <formula>"Acceptable"</formula>
    </cfRule>
  </conditionalFormatting>
  <conditionalFormatting sqref="C57 C64 C59">
    <cfRule type="cellIs" dxfId="11" priority="10" operator="equal">
      <formula>"N/A"</formula>
    </cfRule>
    <cfRule type="cellIs" dxfId="10" priority="11" operator="equal">
      <formula>"Unacceptable"</formula>
    </cfRule>
    <cfRule type="cellIs" dxfId="9" priority="12" operator="equal">
      <formula>"Acceptable"</formula>
    </cfRule>
  </conditionalFormatting>
  <conditionalFormatting sqref="C69 C73 C71 C75:C76">
    <cfRule type="cellIs" dxfId="8" priority="7" operator="equal">
      <formula>"N/A"</formula>
    </cfRule>
    <cfRule type="cellIs" dxfId="7" priority="8" operator="equal">
      <formula>"Unacceptable"</formula>
    </cfRule>
    <cfRule type="cellIs" dxfId="6" priority="9" operator="equal">
      <formula>"Acceptable"</formula>
    </cfRule>
  </conditionalFormatting>
  <conditionalFormatting sqref="C77">
    <cfRule type="cellIs" dxfId="5" priority="4" operator="equal">
      <formula>"N/A"</formula>
    </cfRule>
    <cfRule type="cellIs" dxfId="4" priority="5" operator="equal">
      <formula>"Unacceptable"</formula>
    </cfRule>
    <cfRule type="cellIs" dxfId="3" priority="6" operator="equal">
      <formula>"Acceptable"</formula>
    </cfRule>
  </conditionalFormatting>
  <conditionalFormatting sqref="C24">
    <cfRule type="cellIs" dxfId="2" priority="1" operator="equal">
      <formula>"N/A"</formula>
    </cfRule>
    <cfRule type="cellIs" dxfId="1" priority="2" operator="equal">
      <formula>"Unacceptable"</formula>
    </cfRule>
    <cfRule type="cellIs" dxfId="0" priority="3" operator="equal">
      <formula>"Acceptable"</formula>
    </cfRule>
  </conditionalFormatting>
  <pageMargins left="0.7" right="0.7" top="0.75" bottom="0.75" header="0.3" footer="0.3"/>
  <pageSetup scale="49" fitToHeight="0" orientation="portrait" r:id="rId1"/>
  <headerFooter>
    <oddHeader>&amp;R&amp;"Arial,Bold"AWS D1.3 WPS Essential Variable Checklist
&amp;KFF0000FOR REFERENCE ONLY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'Drop Down List'!$A$1:$A$3</xm:f>
          </x14:formula1>
          <xm:sqref>C82:C88 C29 C24 C35 C49:C50 C52:C53 C55 C57 C40:C44 C59 C69 C71 C73 C75:C77 C79:C80 C10:C15 C19:C20 C31 C64</xm:sqref>
        </x14:dataValidation>
        <x14:dataValidation type="list" allowBlank="1" showInputMessage="1" showErrorMessage="1">
          <x14:formula1>
            <xm:f>'Drop Down List'!$B$1:$B$5</xm:f>
          </x14:formula1>
          <xm:sqref>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1" sqref="D1:D3"/>
    </sheetView>
  </sheetViews>
  <sheetFormatPr defaultRowHeight="15" x14ac:dyDescent="0.25"/>
  <cols>
    <col min="1" max="1" width="12.28515625" customWidth="1"/>
  </cols>
  <sheetData>
    <row r="1" spans="1:4" x14ac:dyDescent="0.25">
      <c r="A1" t="s">
        <v>2</v>
      </c>
      <c r="B1" t="s">
        <v>65</v>
      </c>
      <c r="C1" t="s">
        <v>69</v>
      </c>
      <c r="D1" t="s">
        <v>69</v>
      </c>
    </row>
    <row r="2" spans="1:4" x14ac:dyDescent="0.25">
      <c r="A2" t="s">
        <v>3</v>
      </c>
      <c r="B2" t="s">
        <v>69</v>
      </c>
      <c r="C2" t="s">
        <v>70</v>
      </c>
      <c r="D2" t="s">
        <v>70</v>
      </c>
    </row>
    <row r="3" spans="1:4" x14ac:dyDescent="0.25">
      <c r="A3" t="s">
        <v>4</v>
      </c>
      <c r="B3" t="s">
        <v>70</v>
      </c>
      <c r="C3" t="s">
        <v>72</v>
      </c>
      <c r="D3" t="s">
        <v>71</v>
      </c>
    </row>
    <row r="4" spans="1:4" x14ac:dyDescent="0.25">
      <c r="B4" t="s">
        <v>71</v>
      </c>
    </row>
    <row r="5" spans="1:4" x14ac:dyDescent="0.25">
      <c r="B5" t="s">
        <v>72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WPS</vt:lpstr>
      <vt:lpstr>Drop Down List</vt:lpstr>
      <vt:lpstr>WPS!Print_Area</vt:lpstr>
    </vt:vector>
  </TitlesOfParts>
  <Company>General Atomics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Blench, Christopher</dc:creator>
  <cp:lastModifiedBy>Richards, Cory</cp:lastModifiedBy>
  <cp:lastPrinted>2017-06-07T20:38:31Z</cp:lastPrinted>
  <dcterms:created xsi:type="dcterms:W3CDTF">2016-07-08T22:13:21Z</dcterms:created>
  <dcterms:modified xsi:type="dcterms:W3CDTF">2018-01-10T21:44:33Z</dcterms:modified>
</cp:coreProperties>
</file>